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C0B38F5B-598C-4D2E-9276-DDC1FF5B8CC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1" r:id="rId1"/>
    <sheet name="Sheet4" sheetId="4" r:id="rId2"/>
    <sheet name="Sheet5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E23" i="5"/>
  <c r="E21" i="5"/>
  <c r="E18" i="5"/>
  <c r="E12" i="5"/>
  <c r="E11" i="5"/>
  <c r="E6" i="5"/>
  <c r="E4" i="5"/>
  <c r="D6" i="4"/>
  <c r="B8" i="1"/>
  <c r="A16" i="1"/>
  <c r="B9" i="1"/>
  <c r="A23" i="1" l="1"/>
  <c r="A22" i="1"/>
  <c r="A21" i="1"/>
  <c r="A20" i="1"/>
  <c r="A17" i="1"/>
  <c r="B10" i="1"/>
  <c r="B11" i="1" s="1"/>
</calcChain>
</file>

<file path=xl/sharedStrings.xml><?xml version="1.0" encoding="utf-8"?>
<sst xmlns="http://schemas.openxmlformats.org/spreadsheetml/2006/main" count="48" uniqueCount="36">
  <si>
    <t>T</t>
  </si>
  <si>
    <t>Z</t>
  </si>
  <si>
    <t>M</t>
  </si>
  <si>
    <t>P2</t>
  </si>
  <si>
    <t>Ma</t>
  </si>
  <si>
    <t>k</t>
  </si>
  <si>
    <t>d^2</t>
  </si>
  <si>
    <t>i</t>
  </si>
  <si>
    <t>f</t>
  </si>
  <si>
    <t>d</t>
  </si>
  <si>
    <t>Q</t>
  </si>
  <si>
    <t>qv</t>
  </si>
  <si>
    <t>uj</t>
  </si>
  <si>
    <t>uw/uj</t>
  </si>
  <si>
    <t>Sy/l</t>
  </si>
  <si>
    <t>Sx/l</t>
  </si>
  <si>
    <t>y</t>
  </si>
  <si>
    <t>x</t>
  </si>
  <si>
    <t>D^2</t>
  </si>
  <si>
    <t>D</t>
  </si>
  <si>
    <t>89.58</t>
  </si>
  <si>
    <t>89.4</t>
  </si>
  <si>
    <t>h</t>
  </si>
  <si>
    <t>q</t>
  </si>
  <si>
    <t>u</t>
  </si>
  <si>
    <t>u"</t>
  </si>
  <si>
    <t>u"/u</t>
  </si>
  <si>
    <t>L</t>
  </si>
  <si>
    <t>X/L</t>
  </si>
  <si>
    <t>Y/L</t>
  </si>
  <si>
    <t>X</t>
  </si>
  <si>
    <t>Y</t>
  </si>
  <si>
    <t>F</t>
  </si>
  <si>
    <t>K</t>
  </si>
  <si>
    <t>r'</t>
  </si>
  <si>
    <t>h'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</si>
</sst>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workbookViewId="0">
      <selection activeCell="B11" sqref="B11"/>
    </sheetView>
  </sheetViews>
  <sheetFormatPr defaultRowHeight="14.4" x14ac:dyDescent="0.3"/>
  <sheetData>
    <row r="3" spans="1:10" x14ac:dyDescent="0.3">
      <c r="A3" t="s">
        <v>0</v>
      </c>
      <c r="B3">
        <v>633</v>
      </c>
      <c r="C3" t="s">
        <v>5</v>
      </c>
    </row>
    <row r="4" spans="1:10" x14ac:dyDescent="0.3">
      <c r="A4" t="s">
        <v>1</v>
      </c>
      <c r="B4">
        <v>1.33</v>
      </c>
      <c r="I4" t="s">
        <v>23</v>
      </c>
      <c r="J4">
        <v>549</v>
      </c>
    </row>
    <row r="5" spans="1:10" x14ac:dyDescent="0.3">
      <c r="A5" t="s">
        <v>2</v>
      </c>
      <c r="B5">
        <v>13.4</v>
      </c>
    </row>
    <row r="6" spans="1:10" x14ac:dyDescent="0.3">
      <c r="A6" t="s">
        <v>3</v>
      </c>
      <c r="B6">
        <v>141</v>
      </c>
    </row>
    <row r="7" spans="1:10" x14ac:dyDescent="0.3">
      <c r="A7" t="s">
        <v>4</v>
      </c>
      <c r="B7">
        <v>0.1</v>
      </c>
    </row>
    <row r="8" spans="1:10" x14ac:dyDescent="0.3">
      <c r="A8" t="s">
        <v>7</v>
      </c>
      <c r="B8">
        <f>(3.23)*(0.00001)*(510000)*((((633)*(1.33))/(13.4))^0.5)</f>
        <v>130.57137415925655</v>
      </c>
    </row>
    <row r="9" spans="1:10" x14ac:dyDescent="0.3">
      <c r="A9" t="s">
        <v>8</v>
      </c>
      <c r="B9">
        <f>141*0.1</f>
        <v>14.100000000000001</v>
      </c>
    </row>
    <row r="10" spans="1:10" x14ac:dyDescent="0.3">
      <c r="A10" t="s">
        <v>6</v>
      </c>
      <c r="B10">
        <f>B8/B9</f>
        <v>9.2603811460465622</v>
      </c>
    </row>
    <row r="11" spans="1:10" x14ac:dyDescent="0.3">
      <c r="A11" t="s">
        <v>9</v>
      </c>
      <c r="B11">
        <f>SQRT(B10)</f>
        <v>3.043087436477395</v>
      </c>
    </row>
    <row r="14" spans="1:10" x14ac:dyDescent="0.3">
      <c r="A14">
        <v>1575856</v>
      </c>
      <c r="B14" t="s">
        <v>10</v>
      </c>
    </row>
    <row r="15" spans="1:10" x14ac:dyDescent="0.3">
      <c r="A15">
        <v>236</v>
      </c>
      <c r="B15" t="s">
        <v>11</v>
      </c>
    </row>
    <row r="16" spans="1:10" x14ac:dyDescent="0.3">
      <c r="A16">
        <f>4*(A15)/(3.14)/((2.46)^2)</f>
        <v>49.67891841416472</v>
      </c>
      <c r="B16" t="s">
        <v>12</v>
      </c>
      <c r="G16" t="s">
        <v>20</v>
      </c>
      <c r="H16" t="s">
        <v>9</v>
      </c>
    </row>
    <row r="17" spans="1:8" x14ac:dyDescent="0.3">
      <c r="A17">
        <f>(16)/(A16)</f>
        <v>0.32206820338983055</v>
      </c>
      <c r="B17" t="s">
        <v>13</v>
      </c>
      <c r="G17" t="s">
        <v>21</v>
      </c>
      <c r="H17" t="s">
        <v>16</v>
      </c>
    </row>
    <row r="18" spans="1:8" x14ac:dyDescent="0.3">
      <c r="A18">
        <v>0.3</v>
      </c>
      <c r="B18" t="s">
        <v>14</v>
      </c>
      <c r="G18">
        <v>80</v>
      </c>
      <c r="H18" t="s">
        <v>22</v>
      </c>
    </row>
    <row r="19" spans="1:8" x14ac:dyDescent="0.3">
      <c r="A19">
        <v>0.9</v>
      </c>
      <c r="B19" t="s">
        <v>15</v>
      </c>
    </row>
    <row r="20" spans="1:8" x14ac:dyDescent="0.3">
      <c r="A20">
        <f>(A18)*(90)</f>
        <v>27</v>
      </c>
      <c r="B20" t="s">
        <v>16</v>
      </c>
    </row>
    <row r="21" spans="1:8" x14ac:dyDescent="0.3">
      <c r="A21">
        <f>(A19)*(90)</f>
        <v>81</v>
      </c>
      <c r="B21" t="s">
        <v>17</v>
      </c>
    </row>
    <row r="22" spans="1:8" x14ac:dyDescent="0.3">
      <c r="A22">
        <f>(0.3)*(A14)/(4)/(3.14)/(1.58)</f>
        <v>23822.704184471499</v>
      </c>
      <c r="B22" t="s">
        <v>18</v>
      </c>
    </row>
    <row r="23" spans="1:8" x14ac:dyDescent="0.3">
      <c r="A23">
        <f>SQRT(A22)</f>
        <v>154.34605334919161</v>
      </c>
      <c r="B2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E46A-F9E4-490D-87CD-95877AD9771B}">
  <dimension ref="C4:D6"/>
  <sheetViews>
    <sheetView workbookViewId="0">
      <selection activeCell="E16" sqref="E16"/>
    </sheetView>
  </sheetViews>
  <sheetFormatPr defaultRowHeight="14.4" x14ac:dyDescent="0.3"/>
  <sheetData>
    <row r="4" spans="3:4" x14ac:dyDescent="0.3">
      <c r="C4" t="s">
        <v>23</v>
      </c>
      <c r="D4">
        <v>549</v>
      </c>
    </row>
    <row r="5" spans="3:4" x14ac:dyDescent="0.3">
      <c r="C5" t="s">
        <v>9</v>
      </c>
      <c r="D5">
        <v>3.04</v>
      </c>
    </row>
    <row r="6" spans="3:4" x14ac:dyDescent="0.3">
      <c r="C6" t="s">
        <v>24</v>
      </c>
      <c r="D6">
        <f>((4/3.14)*D4)/((3.04)^2)</f>
        <v>75.67553857825925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C8888-C46F-4E2F-B5F6-73AF03ED22AE}">
  <dimension ref="D2:E26"/>
  <sheetViews>
    <sheetView tabSelected="1" topLeftCell="A10" workbookViewId="0">
      <selection activeCell="E27" sqref="E27"/>
    </sheetView>
  </sheetViews>
  <sheetFormatPr defaultRowHeight="14.4" x14ac:dyDescent="0.3"/>
  <sheetData>
    <row r="2" spans="4:5" x14ac:dyDescent="0.3">
      <c r="D2" t="s">
        <v>23</v>
      </c>
      <c r="E2">
        <v>549</v>
      </c>
    </row>
    <row r="3" spans="4:5" x14ac:dyDescent="0.3">
      <c r="D3" t="s">
        <v>9</v>
      </c>
      <c r="E3">
        <v>3.04</v>
      </c>
    </row>
    <row r="4" spans="4:5" x14ac:dyDescent="0.3">
      <c r="D4" t="s">
        <v>24</v>
      </c>
      <c r="E4">
        <f>((4/3.14)*E2)/(E3^2)</f>
        <v>75.67553857825925</v>
      </c>
    </row>
    <row r="5" spans="4:5" x14ac:dyDescent="0.3">
      <c r="D5" t="s">
        <v>25</v>
      </c>
      <c r="E5">
        <v>16</v>
      </c>
    </row>
    <row r="6" spans="4:5" x14ac:dyDescent="0.3">
      <c r="D6" t="s">
        <v>26</v>
      </c>
      <c r="E6">
        <f>E5/E4</f>
        <v>0.21142895446265941</v>
      </c>
    </row>
    <row r="8" spans="4:5" x14ac:dyDescent="0.3">
      <c r="D8" t="s">
        <v>27</v>
      </c>
      <c r="E8">
        <v>70</v>
      </c>
    </row>
    <row r="9" spans="4:5" x14ac:dyDescent="0.3">
      <c r="D9" t="s">
        <v>28</v>
      </c>
      <c r="E9">
        <v>0.9</v>
      </c>
    </row>
    <row r="10" spans="4:5" x14ac:dyDescent="0.3">
      <c r="D10" t="s">
        <v>29</v>
      </c>
      <c r="E10">
        <v>0.3</v>
      </c>
    </row>
    <row r="11" spans="4:5" x14ac:dyDescent="0.3">
      <c r="D11" t="s">
        <v>30</v>
      </c>
      <c r="E11">
        <f>E8*E9</f>
        <v>63</v>
      </c>
    </row>
    <row r="12" spans="4:5" x14ac:dyDescent="0.3">
      <c r="D12" t="s">
        <v>31</v>
      </c>
      <c r="E12">
        <f>E10*E8</f>
        <v>21</v>
      </c>
    </row>
    <row r="14" spans="4:5" x14ac:dyDescent="0.3">
      <c r="D14" t="s">
        <v>0</v>
      </c>
      <c r="E14">
        <v>1</v>
      </c>
    </row>
    <row r="15" spans="4:5" x14ac:dyDescent="0.3">
      <c r="D15" t="s">
        <v>32</v>
      </c>
      <c r="E15">
        <v>0.2</v>
      </c>
    </row>
    <row r="16" spans="4:5" x14ac:dyDescent="0.3">
      <c r="D16" t="s">
        <v>10</v>
      </c>
      <c r="E16">
        <v>1570000</v>
      </c>
    </row>
    <row r="17" spans="4:5" x14ac:dyDescent="0.3">
      <c r="D17" t="s">
        <v>33</v>
      </c>
      <c r="E17">
        <v>3.13</v>
      </c>
    </row>
    <row r="18" spans="4:5" x14ac:dyDescent="0.3">
      <c r="D18" t="s">
        <v>19</v>
      </c>
      <c r="E18">
        <f>SQRT((E14*E15*E16)/(4*3.14*E17))</f>
        <v>89.371250675395302</v>
      </c>
    </row>
    <row r="21" spans="4:5" x14ac:dyDescent="0.3">
      <c r="D21" t="s">
        <v>34</v>
      </c>
      <c r="E21">
        <f>35-(0.5*E11)</f>
        <v>3.5</v>
      </c>
    </row>
    <row r="22" spans="4:5" x14ac:dyDescent="0.3">
      <c r="D22" t="s">
        <v>19</v>
      </c>
      <c r="E22">
        <v>89.5</v>
      </c>
    </row>
    <row r="23" spans="4:5" x14ac:dyDescent="0.3">
      <c r="D23" t="s">
        <v>35</v>
      </c>
      <c r="E23">
        <f>SQRT((E22^2)-(E21^2))</f>
        <v>89.43153806124549</v>
      </c>
    </row>
    <row r="26" spans="4:5" x14ac:dyDescent="0.3">
      <c r="D26" t="s">
        <v>22</v>
      </c>
      <c r="E26">
        <f>E23-(0.5*E12)</f>
        <v>78.93153806124549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Sheet4</vt:lpstr>
      <vt:lpstr>Sheet5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2022-11-22T08:45:50Z</dcterms:modified>
</cp:coreProperties>
</file>