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\Desktop\"/>
    </mc:Choice>
  </mc:AlternateContent>
  <bookViews>
    <workbookView xWindow="0" yWindow="0" windowWidth="18408" windowHeight="818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3" i="1" s="1"/>
  <c r="E34" i="1" s="1"/>
  <c r="E28" i="1"/>
  <c r="E29" i="1" s="1"/>
  <c r="E24" i="1"/>
  <c r="E21" i="1"/>
  <c r="E19" i="1"/>
  <c r="E5" i="1"/>
  <c r="E23" i="1" s="1"/>
  <c r="E25" i="1" s="1"/>
  <c r="E4" i="1"/>
  <c r="D32" i="1"/>
  <c r="D33" i="1" s="1"/>
  <c r="D34" i="1" s="1"/>
  <c r="D28" i="1"/>
  <c r="D29" i="1" s="1"/>
  <c r="D24" i="1"/>
  <c r="D21" i="1"/>
  <c r="D19" i="1"/>
  <c r="D5" i="1"/>
  <c r="D23" i="1" s="1"/>
  <c r="D25" i="1" s="1"/>
  <c r="D4" i="1"/>
  <c r="C32" i="1"/>
  <c r="C33" i="1" s="1"/>
  <c r="C34" i="1" s="1"/>
  <c r="C28" i="1"/>
  <c r="C29" i="1" s="1"/>
  <c r="C24" i="1"/>
  <c r="C21" i="1"/>
  <c r="C19" i="1"/>
  <c r="C17" i="1"/>
  <c r="C5" i="1"/>
  <c r="C23" i="1" s="1"/>
  <c r="C4" i="1"/>
  <c r="B42" i="1"/>
  <c r="B38" i="1"/>
  <c r="B37" i="1"/>
  <c r="B36" i="1"/>
  <c r="B34" i="1"/>
  <c r="B21" i="1"/>
  <c r="B19" i="1"/>
  <c r="B32" i="1"/>
  <c r="B33" i="1" s="1"/>
  <c r="B28" i="1"/>
  <c r="B29" i="1" s="1"/>
  <c r="B24" i="1"/>
  <c r="B17" i="1"/>
  <c r="B23" i="1" s="1"/>
  <c r="B5" i="1"/>
  <c r="B4" i="1"/>
  <c r="E36" i="1" l="1"/>
  <c r="E30" i="1"/>
  <c r="E37" i="1"/>
  <c r="E38" i="1" s="1"/>
  <c r="E42" i="1" s="1"/>
  <c r="D30" i="1"/>
  <c r="D36" i="1"/>
  <c r="D37" i="1" s="1"/>
  <c r="D38" i="1" s="1"/>
  <c r="D42" i="1" s="1"/>
  <c r="C25" i="1"/>
  <c r="C30" i="1" s="1"/>
  <c r="C36" i="1"/>
  <c r="C37" i="1" s="1"/>
  <c r="C38" i="1" s="1"/>
  <c r="C42" i="1" s="1"/>
  <c r="B25" i="1"/>
  <c r="B30" i="1" s="1"/>
</calcChain>
</file>

<file path=xl/sharedStrings.xml><?xml version="1.0" encoding="utf-8"?>
<sst xmlns="http://schemas.openxmlformats.org/spreadsheetml/2006/main" count="55" uniqueCount="47">
  <si>
    <t>mv</t>
  </si>
  <si>
    <t>kg/h</t>
  </si>
  <si>
    <t>ml</t>
  </si>
  <si>
    <t>rhov</t>
  </si>
  <si>
    <t>kg/m3</t>
  </si>
  <si>
    <t>rhol</t>
  </si>
  <si>
    <t>mug</t>
  </si>
  <si>
    <t>cP</t>
  </si>
  <si>
    <t>dp</t>
  </si>
  <si>
    <t>micron</t>
  </si>
  <si>
    <t>Vl</t>
  </si>
  <si>
    <t>m3</t>
  </si>
  <si>
    <t>hold up time</t>
  </si>
  <si>
    <t>min</t>
  </si>
  <si>
    <t>D</t>
  </si>
  <si>
    <t>m</t>
  </si>
  <si>
    <t>L</t>
  </si>
  <si>
    <t>L/D</t>
  </si>
  <si>
    <t>AL</t>
  </si>
  <si>
    <t>m2</t>
  </si>
  <si>
    <t>AT</t>
  </si>
  <si>
    <t>AL/AT</t>
  </si>
  <si>
    <t>HL/D</t>
  </si>
  <si>
    <t>teta</t>
  </si>
  <si>
    <t>AL/AT calc</t>
  </si>
  <si>
    <t>Error</t>
  </si>
  <si>
    <t>HV/D</t>
  </si>
  <si>
    <t>HV</t>
  </si>
  <si>
    <t>C(Re)^2</t>
  </si>
  <si>
    <t>C</t>
  </si>
  <si>
    <t>uc</t>
  </si>
  <si>
    <t>m/s</t>
  </si>
  <si>
    <t>phi</t>
  </si>
  <si>
    <t>s</t>
  </si>
  <si>
    <t>UV</t>
  </si>
  <si>
    <t>AV</t>
  </si>
  <si>
    <t>Lmin.</t>
  </si>
  <si>
    <t>OD_in</t>
  </si>
  <si>
    <t>in</t>
  </si>
  <si>
    <t>OD_out</t>
  </si>
  <si>
    <t>LT</t>
  </si>
  <si>
    <t>off plot ko drum</t>
  </si>
  <si>
    <t>on plot ko drum</t>
  </si>
  <si>
    <t>1st step</t>
  </si>
  <si>
    <t>2nd step</t>
  </si>
  <si>
    <t>remark: maximum HL/D=0.5 for off plot, AL/AT=0.8 for on plot</t>
  </si>
  <si>
    <t>3rd step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</si>
</sst>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000"/>
    <numFmt numFmtId="169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8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9" fontId="0" fillId="3" borderId="0" xfId="0" applyNumberFormat="1" applyFill="1"/>
    <xf numFmtId="168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zoomScale="205" zoomScaleNormal="205" workbookViewId="0">
      <selection activeCell="C7" sqref="C7"/>
    </sheetView>
  </sheetViews>
  <sheetFormatPr defaultRowHeight="14.4" x14ac:dyDescent="0.3"/>
  <cols>
    <col min="1" max="1" width="11.44140625" bestFit="1" customWidth="1"/>
    <col min="2" max="2" width="14.5546875" bestFit="1" customWidth="1"/>
    <col min="3" max="5" width="14.5546875" customWidth="1"/>
  </cols>
  <sheetData>
    <row r="2" spans="1:6" x14ac:dyDescent="0.3">
      <c r="B2" t="s">
        <v>41</v>
      </c>
      <c r="C2" s="5" t="s">
        <v>42</v>
      </c>
      <c r="D2" s="5"/>
      <c r="E2" s="4"/>
    </row>
    <row r="3" spans="1:6" x14ac:dyDescent="0.3">
      <c r="C3" t="s">
        <v>43</v>
      </c>
      <c r="D3" t="s">
        <v>44</v>
      </c>
      <c r="E3" t="s">
        <v>46</v>
      </c>
    </row>
    <row r="4" spans="1:6" x14ac:dyDescent="0.3">
      <c r="A4" t="s">
        <v>0</v>
      </c>
      <c r="B4" s="1">
        <f>21.3*3600</f>
        <v>76680</v>
      </c>
      <c r="C4" s="1">
        <f>21.3*3600</f>
        <v>76680</v>
      </c>
      <c r="D4" s="1">
        <f>21.3*3600</f>
        <v>76680</v>
      </c>
      <c r="E4" s="1">
        <f>21.3*3600</f>
        <v>76680</v>
      </c>
      <c r="F4" t="s">
        <v>1</v>
      </c>
    </row>
    <row r="5" spans="1:6" x14ac:dyDescent="0.3">
      <c r="A5" t="s">
        <v>2</v>
      </c>
      <c r="B5" s="1">
        <f>3.9*3600</f>
        <v>14040</v>
      </c>
      <c r="C5" s="1">
        <f>3.9*3600</f>
        <v>14040</v>
      </c>
      <c r="D5" s="1">
        <f>3.9*3600</f>
        <v>14040</v>
      </c>
      <c r="E5" s="1">
        <f>3.9*3600</f>
        <v>14040</v>
      </c>
      <c r="F5" t="s">
        <v>1</v>
      </c>
    </row>
    <row r="7" spans="1:6" x14ac:dyDescent="0.3">
      <c r="A7" t="s">
        <v>3</v>
      </c>
      <c r="B7" s="1">
        <v>2.9</v>
      </c>
      <c r="C7" s="1">
        <v>2.9</v>
      </c>
      <c r="D7" s="1">
        <v>2.9</v>
      </c>
      <c r="E7" s="1">
        <v>2.9</v>
      </c>
      <c r="F7" t="s">
        <v>4</v>
      </c>
    </row>
    <row r="8" spans="1:6" x14ac:dyDescent="0.3">
      <c r="A8" t="s">
        <v>5</v>
      </c>
      <c r="B8" s="1">
        <v>496.6</v>
      </c>
      <c r="C8" s="1">
        <v>496.6</v>
      </c>
      <c r="D8" s="1">
        <v>496.6</v>
      </c>
      <c r="E8" s="1">
        <v>496.6</v>
      </c>
      <c r="F8" t="s">
        <v>4</v>
      </c>
    </row>
    <row r="9" spans="1:6" x14ac:dyDescent="0.3">
      <c r="A9" t="s">
        <v>6</v>
      </c>
      <c r="B9" s="1">
        <v>0.01</v>
      </c>
      <c r="C9" s="1">
        <v>0.01</v>
      </c>
      <c r="D9" s="1">
        <v>0.01</v>
      </c>
      <c r="E9" s="1">
        <v>0.01</v>
      </c>
      <c r="F9" t="s">
        <v>7</v>
      </c>
    </row>
    <row r="11" spans="1:6" x14ac:dyDescent="0.3">
      <c r="A11" t="s">
        <v>8</v>
      </c>
      <c r="B11" s="1">
        <v>300</v>
      </c>
      <c r="C11" s="1">
        <v>300</v>
      </c>
      <c r="D11" s="1">
        <v>300</v>
      </c>
      <c r="E11" s="1">
        <v>300</v>
      </c>
      <c r="F11" t="s">
        <v>9</v>
      </c>
    </row>
    <row r="12" spans="1:6" x14ac:dyDescent="0.3">
      <c r="A12" t="s">
        <v>10</v>
      </c>
      <c r="B12" s="1">
        <v>1.89</v>
      </c>
      <c r="C12" s="1">
        <v>1.89</v>
      </c>
      <c r="D12" s="1">
        <v>1.89</v>
      </c>
      <c r="E12" s="1">
        <v>1.89</v>
      </c>
      <c r="F12" t="s">
        <v>11</v>
      </c>
    </row>
    <row r="13" spans="1:6" x14ac:dyDescent="0.3">
      <c r="A13" t="s">
        <v>12</v>
      </c>
      <c r="B13" s="1">
        <v>30</v>
      </c>
      <c r="C13" s="1">
        <v>30</v>
      </c>
      <c r="D13" s="1">
        <v>30</v>
      </c>
      <c r="E13" s="1">
        <v>30</v>
      </c>
      <c r="F13" t="s">
        <v>13</v>
      </c>
    </row>
    <row r="15" spans="1:6" x14ac:dyDescent="0.3">
      <c r="A15" t="s">
        <v>14</v>
      </c>
      <c r="B15">
        <v>2.2000000000000002</v>
      </c>
      <c r="C15">
        <v>1.85</v>
      </c>
      <c r="D15">
        <v>1.85</v>
      </c>
      <c r="E15">
        <v>1.85</v>
      </c>
      <c r="F15" t="s">
        <v>15</v>
      </c>
    </row>
    <row r="16" spans="1:6" x14ac:dyDescent="0.3">
      <c r="A16" t="s">
        <v>17</v>
      </c>
      <c r="B16" s="1">
        <v>4</v>
      </c>
      <c r="C16" s="1">
        <v>4</v>
      </c>
      <c r="D16" s="1"/>
      <c r="E16" s="1"/>
    </row>
    <row r="17" spans="1:7" x14ac:dyDescent="0.3">
      <c r="A17" t="s">
        <v>16</v>
      </c>
      <c r="B17">
        <f>B15*B16</f>
        <v>8.8000000000000007</v>
      </c>
      <c r="C17">
        <f>C15*C16</f>
        <v>7.4</v>
      </c>
      <c r="D17" s="1">
        <v>8</v>
      </c>
      <c r="E17" s="1">
        <v>8.1999999999999993</v>
      </c>
      <c r="F17" t="s">
        <v>15</v>
      </c>
    </row>
    <row r="19" spans="1:7" x14ac:dyDescent="0.3">
      <c r="A19" t="s">
        <v>28</v>
      </c>
      <c r="B19">
        <f>0.13*100000000*B7*(B11*0.000001)^3*(B8-B7)/B9^2</f>
        <v>5025.3722999999991</v>
      </c>
      <c r="C19">
        <f>0.13*100000000*C7*(C11*0.000001)^3*(C8-C7)/C9^2</f>
        <v>5025.3722999999991</v>
      </c>
      <c r="D19">
        <f>0.13*100000000*D7*(D11*0.000001)^3*(D8-D7)/D9^2</f>
        <v>5025.3722999999991</v>
      </c>
      <c r="E19">
        <f>0.13*100000000*E7*(E11*0.000001)^3*(E8-E7)/E9^2</f>
        <v>5025.3722999999991</v>
      </c>
    </row>
    <row r="20" spans="1:7" x14ac:dyDescent="0.3">
      <c r="A20" t="s">
        <v>29</v>
      </c>
      <c r="B20">
        <v>1.4</v>
      </c>
      <c r="C20">
        <v>1.4</v>
      </c>
      <c r="D20">
        <v>1.4</v>
      </c>
      <c r="E20">
        <v>1.4</v>
      </c>
    </row>
    <row r="21" spans="1:7" x14ac:dyDescent="0.3">
      <c r="A21" t="s">
        <v>30</v>
      </c>
      <c r="B21" s="3">
        <f>1.15*(9.8*B11*0.000001*(B8-B7)/B7)^0.5</f>
        <v>0.81358713053090825</v>
      </c>
      <c r="C21" s="3">
        <f>1.15*(9.8*C11*0.000001*(C8-C7)/C7)^0.5</f>
        <v>0.81358713053090825</v>
      </c>
      <c r="D21" s="3">
        <f>1.15*(9.8*D11*0.000001*(D8-D7)/D7)^0.5</f>
        <v>0.81358713053090825</v>
      </c>
      <c r="E21" s="3">
        <f>1.15*(9.8*E11*0.000001*(E8-E7)/E7)^0.5</f>
        <v>0.81358713053090825</v>
      </c>
      <c r="F21" t="s">
        <v>31</v>
      </c>
    </row>
    <row r="23" spans="1:7" x14ac:dyDescent="0.3">
      <c r="A23" t="s">
        <v>18</v>
      </c>
      <c r="B23" s="3">
        <f>B5/B8/60*B13/B17+B12/B17</f>
        <v>1.8211506425511659</v>
      </c>
      <c r="C23" s="3">
        <f>C5/C8/60*C13/C17+C12/C17</f>
        <v>2.1656926560067919</v>
      </c>
      <c r="D23" s="3">
        <f>D5/D8/60*D13/D17+D12/D17</f>
        <v>2.0032657068062827</v>
      </c>
      <c r="E23" s="3">
        <f>E5/E8/60*E13/E17+E12/E17</f>
        <v>1.9544055676158856</v>
      </c>
      <c r="F23" t="s">
        <v>19</v>
      </c>
    </row>
    <row r="24" spans="1:7" x14ac:dyDescent="0.3">
      <c r="A24" t="s">
        <v>20</v>
      </c>
      <c r="B24" s="3">
        <f>PI()/4*B15^2</f>
        <v>3.8013271108436504</v>
      </c>
      <c r="C24" s="3">
        <f>PI()/4*C15^2</f>
        <v>2.6880252142277672</v>
      </c>
      <c r="D24" s="3">
        <f>PI()/4*D15^2</f>
        <v>2.6880252142277672</v>
      </c>
      <c r="E24" s="3">
        <f>PI()/4*E15^2</f>
        <v>2.6880252142277672</v>
      </c>
      <c r="F24" t="s">
        <v>19</v>
      </c>
    </row>
    <row r="25" spans="1:7" x14ac:dyDescent="0.3">
      <c r="A25" t="s">
        <v>21</v>
      </c>
      <c r="B25" s="3">
        <f>B23/B24</f>
        <v>0.47908285434214776</v>
      </c>
      <c r="C25" s="3">
        <f>C23/C24</f>
        <v>0.80568167461515638</v>
      </c>
      <c r="D25" s="3">
        <f>D23/D24</f>
        <v>0.74525554901901969</v>
      </c>
      <c r="E25" s="3">
        <f>E23/E24</f>
        <v>0.72707858440879969</v>
      </c>
    </row>
    <row r="27" spans="1:7" x14ac:dyDescent="0.3">
      <c r="A27" t="s">
        <v>22</v>
      </c>
      <c r="B27" s="6">
        <v>0.48357143840333883</v>
      </c>
      <c r="C27" s="6">
        <v>0.75062440057141155</v>
      </c>
      <c r="D27" s="6">
        <v>0.69795456378447118</v>
      </c>
      <c r="E27" s="6">
        <v>0.68317632029990105</v>
      </c>
      <c r="G27" t="s">
        <v>45</v>
      </c>
    </row>
    <row r="28" spans="1:7" x14ac:dyDescent="0.3">
      <c r="A28" t="s">
        <v>23</v>
      </c>
      <c r="B28" s="2">
        <f>2*ACOS(1-2*B27)</f>
        <v>3.0758665773752902</v>
      </c>
      <c r="C28" s="2">
        <f>2*ACOS(1-2*C27)</f>
        <v>4.1916753899990926</v>
      </c>
      <c r="D28" s="2">
        <f>2*ACOS(1-2*D27)</f>
        <v>3.9557079788705178</v>
      </c>
      <c r="E28" s="2">
        <f>2*ACOS(1-2*E27)</f>
        <v>3.8917648453472049</v>
      </c>
    </row>
    <row r="29" spans="1:7" x14ac:dyDescent="0.3">
      <c r="A29" t="s">
        <v>24</v>
      </c>
      <c r="B29" s="2">
        <f>(B28-SIN(B28))/2/PI()</f>
        <v>0.47908627004324861</v>
      </c>
      <c r="C29" s="2">
        <f>(C28-SIN(C28))/2/PI()</f>
        <v>0.80518710375852431</v>
      </c>
      <c r="D29" s="2">
        <f>(D28-SIN(D28))/2/PI()</f>
        <v>0.74529498867284671</v>
      </c>
      <c r="E29" s="2">
        <f>(E28-SIN(E28))/2/PI()</f>
        <v>0.72789984099797467</v>
      </c>
    </row>
    <row r="30" spans="1:7" x14ac:dyDescent="0.3">
      <c r="A30" t="s">
        <v>25</v>
      </c>
      <c r="B30" s="7">
        <f>B29-B25</f>
        <v>3.4157011008506544E-6</v>
      </c>
      <c r="C30" s="7">
        <f>C29-C25</f>
        <v>-4.9457085663207057E-4</v>
      </c>
      <c r="D30" s="7">
        <f>D29-D25</f>
        <v>3.9439653827022525E-5</v>
      </c>
      <c r="E30" s="7">
        <f>E29-E25</f>
        <v>8.2125658917497901E-4</v>
      </c>
    </row>
    <row r="32" spans="1:7" x14ac:dyDescent="0.3">
      <c r="A32" t="s">
        <v>26</v>
      </c>
      <c r="B32" s="3">
        <f>1-B27</f>
        <v>0.51642856159666117</v>
      </c>
      <c r="C32" s="3">
        <f>1-C27</f>
        <v>0.24937559942858845</v>
      </c>
      <c r="D32" s="3">
        <f>1-D27</f>
        <v>0.30204543621552882</v>
      </c>
      <c r="E32" s="3">
        <f>1-E27</f>
        <v>0.31682367970009895</v>
      </c>
    </row>
    <row r="33" spans="1:6" x14ac:dyDescent="0.3">
      <c r="A33" t="s">
        <v>27</v>
      </c>
      <c r="B33" s="3">
        <f>B32*B15</f>
        <v>1.1361428355126546</v>
      </c>
      <c r="C33" s="3">
        <f>C32*C15</f>
        <v>0.46134485894288862</v>
      </c>
      <c r="D33" s="3">
        <f>D32*D15</f>
        <v>0.55878405699872835</v>
      </c>
      <c r="E33" s="3">
        <f>E32*E15</f>
        <v>0.58612380744518311</v>
      </c>
    </row>
    <row r="34" spans="1:6" x14ac:dyDescent="0.3">
      <c r="A34" t="s">
        <v>32</v>
      </c>
      <c r="B34" s="3">
        <f>B33/B21</f>
        <v>1.3964611691574593</v>
      </c>
      <c r="C34" s="3">
        <f>C33/C21</f>
        <v>0.56705033994556542</v>
      </c>
      <c r="D34" s="3">
        <f>D33/D21</f>
        <v>0.68681526050454178</v>
      </c>
      <c r="E34" s="3">
        <f>E33/E21</f>
        <v>0.72041922180198037</v>
      </c>
      <c r="F34" t="s">
        <v>33</v>
      </c>
    </row>
    <row r="35" spans="1:6" x14ac:dyDescent="0.3">
      <c r="B35" s="3"/>
      <c r="C35" s="3"/>
      <c r="D35" s="3"/>
      <c r="E35" s="3"/>
    </row>
    <row r="36" spans="1:6" x14ac:dyDescent="0.3">
      <c r="A36" t="s">
        <v>35</v>
      </c>
      <c r="B36" s="3">
        <f>B24-B23</f>
        <v>1.9801764682924845</v>
      </c>
      <c r="C36" s="3">
        <f>C24-C23</f>
        <v>0.52233255822097524</v>
      </c>
      <c r="D36" s="3">
        <f>D24-D23</f>
        <v>0.6847595074214845</v>
      </c>
      <c r="E36" s="3">
        <f>E24-E23</f>
        <v>0.73361964661188162</v>
      </c>
      <c r="F36" t="s">
        <v>19</v>
      </c>
    </row>
    <row r="37" spans="1:6" x14ac:dyDescent="0.3">
      <c r="A37" t="s">
        <v>34</v>
      </c>
      <c r="B37" s="3">
        <f>B4/B7/3600/B36</f>
        <v>3.7091782999221157</v>
      </c>
      <c r="C37" s="3">
        <f>C4/C7/3600/C36</f>
        <v>14.061592505783706</v>
      </c>
      <c r="D37" s="3">
        <f>D4/D7/3600/D36</f>
        <v>10.726141815634543</v>
      </c>
      <c r="E37" s="3">
        <f>E4/E7/3600/E36</f>
        <v>10.011765115789826</v>
      </c>
      <c r="F37" t="s">
        <v>31</v>
      </c>
    </row>
    <row r="38" spans="1:6" x14ac:dyDescent="0.3">
      <c r="A38" t="s">
        <v>36</v>
      </c>
      <c r="B38" s="3">
        <f>B37*B34</f>
        <v>5.1797234653227147</v>
      </c>
      <c r="C38" s="3">
        <f>C37*C34</f>
        <v>7.9736308105806657</v>
      </c>
      <c r="D38" s="3">
        <f>D37*D34</f>
        <v>7.3668778853136976</v>
      </c>
      <c r="E38" s="3">
        <f>E37*E34</f>
        <v>7.2126680335815205</v>
      </c>
      <c r="F38" t="s">
        <v>15</v>
      </c>
    </row>
    <row r="39" spans="1:6" x14ac:dyDescent="0.3">
      <c r="A39" t="s">
        <v>37</v>
      </c>
      <c r="B39" s="1">
        <v>12</v>
      </c>
      <c r="C39" s="1">
        <v>12</v>
      </c>
      <c r="D39" s="1">
        <v>12</v>
      </c>
      <c r="E39" s="1">
        <v>12</v>
      </c>
      <c r="F39" t="s">
        <v>38</v>
      </c>
    </row>
    <row r="40" spans="1:6" x14ac:dyDescent="0.3">
      <c r="A40" t="s">
        <v>39</v>
      </c>
      <c r="B40" s="1">
        <v>12</v>
      </c>
      <c r="C40" s="1">
        <v>12</v>
      </c>
      <c r="D40" s="1">
        <v>12</v>
      </c>
      <c r="E40" s="1">
        <v>12</v>
      </c>
      <c r="F40" t="s">
        <v>38</v>
      </c>
    </row>
    <row r="42" spans="1:6" x14ac:dyDescent="0.3">
      <c r="A42" t="s">
        <v>40</v>
      </c>
      <c r="B42" s="3">
        <f>B38+1.5*(B39+B40)*25.4/1000</f>
        <v>6.0941234653227143</v>
      </c>
      <c r="C42" s="3">
        <f>C38+1.5*(C39+C40)*25.4/1000</f>
        <v>8.8880308105806662</v>
      </c>
      <c r="D42" s="3">
        <f>D38+1.5*(D39+D40)*25.4/1000</f>
        <v>8.2812778853136972</v>
      </c>
      <c r="E42" s="3">
        <f>E38+1.5*(E39+E40)*25.4/1000</f>
        <v>8.1270680335815211</v>
      </c>
    </row>
  </sheetData>
  <mergeCells count="1"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Ali</cp:lastModifiedBy>
  <dcterms:created xsi:type="dcterms:W3CDTF">2021-05-21T06:36:39Z</dcterms:created>
  <dcterms:modified xsi:type="dcterms:W3CDTF">2021-05-21T07:01:12Z</dcterms:modified>
</cp:coreProperties>
</file>